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2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<sst xmlns="http://schemas.openxmlformats.org/spreadsheetml/2006/main" count="29" uniqueCount="18">
  <si>
    <t>页码</t>
  </si>
  <si>
    <t>定额编号</t>
  </si>
  <si>
    <t>部位</t>
  </si>
  <si>
    <t>错误</t>
  </si>
  <si>
    <t>正确</t>
  </si>
  <si>
    <t>材料表</t>
  </si>
  <si>
    <t>基价表</t>
  </si>
  <si>
    <t>材料费（元）</t>
  </si>
  <si>
    <t>增值税（元）</t>
  </si>
  <si>
    <t>全费用（元）</t>
  </si>
  <si>
    <t>聚氨酯磁漆</t>
  </si>
  <si>
    <r>
      <t>A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333</t>
    </r>
  </si>
  <si>
    <r>
      <t>A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334</t>
    </r>
  </si>
  <si>
    <t>木脚手板</t>
  </si>
  <si>
    <r>
      <t>1</t>
    </r>
    <r>
      <rPr>
        <sz val="12"/>
        <rFont val="宋体"/>
        <family val="0"/>
      </rPr>
      <t>-9-23</t>
    </r>
  </si>
  <si>
    <t>二、湖北省房屋修缮工程消耗量定额及全费用基价表（第一册 结构工程）</t>
  </si>
  <si>
    <t>一、湖北省房屋建筑与装饰工程消耗量定额及全费用基价表（结构·屋面）</t>
  </si>
  <si>
    <t>2018省定额勘误（2022年第2期）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</si>
</sst>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SheetLayoutView="100" zoomScalePageLayoutView="0" workbookViewId="0" topLeftCell="A1">
      <selection activeCell="K5" sqref="K5"/>
    </sheetView>
  </sheetViews>
  <sheetFormatPr defaultColWidth="9.00390625" defaultRowHeight="14.25"/>
  <cols>
    <col min="1" max="1" width="9.25390625" style="1" customWidth="1"/>
    <col min="2" max="2" width="12.375" style="1" customWidth="1"/>
    <col min="3" max="3" width="18.75390625" style="1" customWidth="1"/>
    <col min="4" max="4" width="22.25390625" style="2" customWidth="1"/>
    <col min="5" max="5" width="15.125" style="1" customWidth="1"/>
    <col min="6" max="6" width="14.00390625" style="1" customWidth="1"/>
    <col min="7" max="16384" width="9.00390625" style="1" customWidth="1"/>
  </cols>
  <sheetData>
    <row r="1" spans="1:6" ht="39" customHeight="1">
      <c r="A1" s="25" t="s">
        <v>17</v>
      </c>
      <c r="B1" s="18"/>
      <c r="C1" s="18"/>
      <c r="D1" s="19"/>
      <c r="E1" s="18"/>
      <c r="F1" s="18"/>
    </row>
    <row r="2" spans="1:6" ht="21.75" customHeight="1">
      <c r="A2" s="3" t="s">
        <v>0</v>
      </c>
      <c r="B2" s="3" t="s">
        <v>1</v>
      </c>
      <c r="C2" s="10" t="s">
        <v>2</v>
      </c>
      <c r="D2" s="11"/>
      <c r="E2" s="3" t="s">
        <v>3</v>
      </c>
      <c r="F2" s="3" t="s">
        <v>4</v>
      </c>
    </row>
    <row r="3" spans="1:6" ht="21.75" customHeight="1">
      <c r="A3" s="12" t="s">
        <v>16</v>
      </c>
      <c r="B3" s="13"/>
      <c r="C3" s="13"/>
      <c r="D3" s="14"/>
      <c r="E3" s="13"/>
      <c r="F3" s="13"/>
    </row>
    <row r="4" spans="1:6" ht="22.5" customHeight="1">
      <c r="A4" s="15">
        <v>323</v>
      </c>
      <c r="B4" s="24" t="s">
        <v>11</v>
      </c>
      <c r="C4" s="5" t="s">
        <v>5</v>
      </c>
      <c r="D4" s="4" t="s">
        <v>10</v>
      </c>
      <c r="E4" s="7">
        <v>2.6</v>
      </c>
      <c r="F4" s="7">
        <v>26</v>
      </c>
    </row>
    <row r="5" spans="1:6" ht="22.5" customHeight="1">
      <c r="A5" s="16"/>
      <c r="B5" s="16"/>
      <c r="C5" s="10" t="s">
        <v>6</v>
      </c>
      <c r="D5" s="4" t="s">
        <v>7</v>
      </c>
      <c r="E5" s="3">
        <v>110.94</v>
      </c>
      <c r="F5" s="6">
        <f>26*25.16+7.6*5.99</f>
        <v>699.68</v>
      </c>
    </row>
    <row r="6" spans="1:6" ht="22.5" customHeight="1">
      <c r="A6" s="16"/>
      <c r="B6" s="16"/>
      <c r="C6" s="10"/>
      <c r="D6" s="4" t="s">
        <v>8</v>
      </c>
      <c r="E6" s="6">
        <v>141.61</v>
      </c>
      <c r="F6" s="6">
        <f>0.11*(621.82+F5+554.6)</f>
        <v>206.37</v>
      </c>
    </row>
    <row r="7" spans="1:6" ht="22.5" customHeight="1">
      <c r="A7" s="17"/>
      <c r="B7" s="17"/>
      <c r="C7" s="10"/>
      <c r="D7" s="4" t="s">
        <v>9</v>
      </c>
      <c r="E7" s="6">
        <v>1428.97</v>
      </c>
      <c r="F7" s="8">
        <f>621.82+F5+554.6+F6</f>
        <v>2082.47</v>
      </c>
    </row>
    <row r="8" spans="1:6" ht="22.5" customHeight="1">
      <c r="A8" s="15">
        <v>323</v>
      </c>
      <c r="B8" s="24" t="s">
        <v>12</v>
      </c>
      <c r="C8" s="5" t="s">
        <v>5</v>
      </c>
      <c r="D8" s="4" t="s">
        <v>10</v>
      </c>
      <c r="E8" s="7">
        <v>0.867</v>
      </c>
      <c r="F8" s="7">
        <v>8.67</v>
      </c>
    </row>
    <row r="9" spans="1:6" ht="22.5" customHeight="1">
      <c r="A9" s="16"/>
      <c r="B9" s="16"/>
      <c r="C9" s="10" t="s">
        <v>6</v>
      </c>
      <c r="D9" s="4" t="s">
        <v>7</v>
      </c>
      <c r="E9" s="3">
        <v>44.58</v>
      </c>
      <c r="F9" s="6">
        <f>F8*25.16+3.8*5.99</f>
        <v>240.9</v>
      </c>
    </row>
    <row r="10" spans="1:6" ht="22.5" customHeight="1">
      <c r="A10" s="16"/>
      <c r="B10" s="16"/>
      <c r="C10" s="10"/>
      <c r="D10" s="4" t="s">
        <v>8</v>
      </c>
      <c r="E10" s="6">
        <v>99.91</v>
      </c>
      <c r="F10" s="6">
        <f>0.11*(456.51+F9+407.16)</f>
        <v>121.5</v>
      </c>
    </row>
    <row r="11" spans="1:6" ht="22.5" customHeight="1">
      <c r="A11" s="16"/>
      <c r="B11" s="17"/>
      <c r="C11" s="10"/>
      <c r="D11" s="4" t="s">
        <v>9</v>
      </c>
      <c r="E11" s="6">
        <v>1008.16</v>
      </c>
      <c r="F11" s="8">
        <f>456.51+F9+407.16+F10</f>
        <v>1226.07</v>
      </c>
    </row>
    <row r="12" ht="14.25">
      <c r="A12" s="9"/>
    </row>
    <row r="13" spans="1:6" ht="21.75" customHeight="1">
      <c r="A13" s="20" t="s">
        <v>15</v>
      </c>
      <c r="B13" s="13"/>
      <c r="C13" s="13"/>
      <c r="D13" s="14"/>
      <c r="E13" s="13"/>
      <c r="F13" s="13"/>
    </row>
    <row r="14" spans="1:6" ht="22.5" customHeight="1">
      <c r="A14" s="15">
        <v>226</v>
      </c>
      <c r="B14" s="21" t="s">
        <v>14</v>
      </c>
      <c r="C14" s="5" t="s">
        <v>5</v>
      </c>
      <c r="D14" s="4" t="s">
        <v>13</v>
      </c>
      <c r="E14" s="7">
        <v>0.71</v>
      </c>
      <c r="F14" s="7">
        <v>0.007</v>
      </c>
    </row>
    <row r="15" spans="1:6" ht="22.5" customHeight="1">
      <c r="A15" s="16"/>
      <c r="B15" s="22"/>
      <c r="C15" s="15" t="s">
        <v>6</v>
      </c>
      <c r="D15" s="4" t="s">
        <v>7</v>
      </c>
      <c r="E15" s="6">
        <v>1345.82</v>
      </c>
      <c r="F15" s="6">
        <f>F14*1884.9</f>
        <v>13.19</v>
      </c>
    </row>
    <row r="16" spans="1:6" ht="22.5" customHeight="1">
      <c r="A16" s="16"/>
      <c r="B16" s="22"/>
      <c r="C16" s="16"/>
      <c r="D16" s="4" t="s">
        <v>8</v>
      </c>
      <c r="E16" s="6">
        <v>121.58</v>
      </c>
      <c r="F16" s="6">
        <f>(3.83+F15+1.21)*0.09</f>
        <v>1.64</v>
      </c>
    </row>
    <row r="17" spans="1:6" ht="22.5" customHeight="1">
      <c r="A17" s="17"/>
      <c r="B17" s="23"/>
      <c r="C17" s="17"/>
      <c r="D17" s="4" t="s">
        <v>9</v>
      </c>
      <c r="E17" s="6">
        <v>1472.44</v>
      </c>
      <c r="F17" s="6">
        <f>3.83+F15+1.21+F16</f>
        <v>19.87</v>
      </c>
    </row>
    <row r="45" ht="14.25">
      <c r="G45"/>
    </row>
    <row r="46" ht="14.25">
      <c r="G46"/>
    </row>
    <row r="47" ht="14.25">
      <c r="G47"/>
    </row>
    <row r="48" ht="14.25">
      <c r="G48"/>
    </row>
    <row r="49" ht="14.25">
      <c r="G49"/>
    </row>
    <row r="50" ht="14.25">
      <c r="G50"/>
    </row>
  </sheetData>
  <sheetProtection/>
  <mergeCells count="13">
    <mergeCell ref="A8:A11"/>
    <mergeCell ref="B8:B11"/>
    <mergeCell ref="C9:C11"/>
    <mergeCell ref="C2:D2"/>
    <mergeCell ref="A3:F3"/>
    <mergeCell ref="A4:A7"/>
    <mergeCell ref="A1:F1"/>
    <mergeCell ref="A13:F13"/>
    <mergeCell ref="A14:A17"/>
    <mergeCell ref="B14:B17"/>
    <mergeCell ref="C15:C17"/>
    <mergeCell ref="B4:B7"/>
    <mergeCell ref="C5:C7"/>
  </mergeCells>
  <printOptions/>
  <pageMargins left="0.75" right="0.75" top="1" bottom="1" header="0.51" footer="0.51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DELL</cp:lastModifiedBy>
  <cp:lastPrinted>2022-03-21T01:24:21Z</cp:lastPrinted>
  <dcterms:created xsi:type="dcterms:W3CDTF">2018-06-05T02:47:06Z</dcterms:created>
  <dcterms:modified xsi:type="dcterms:W3CDTF">2022-03-21T01:38:18Z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